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lian/Documents/Humongous Fan/"/>
    </mc:Choice>
  </mc:AlternateContent>
  <xr:revisionPtr revIDLastSave="0" documentId="8_{392FE50A-8D9F-5647-8F79-C8F0ED7B4537}" xr6:coauthVersionLast="45" xr6:coauthVersionMax="45" xr10:uidLastSave="{00000000-0000-0000-0000-000000000000}"/>
  <bookViews>
    <workbookView xWindow="53040" yWindow="3560" windowWidth="28620" windowHeight="20500" xr2:uid="{00000000-000D-0000-FFFF-FFFF00000000}"/>
  </bookViews>
  <sheets>
    <sheet name="Payback Period" sheetId="1" r:id="rId1"/>
  </sheets>
  <externalReferences>
    <externalReference r:id="rId2"/>
  </externalReferences>
  <definedNames>
    <definedName name="_B10" localSheetId="0">'Payback Period'!$F$13</definedName>
    <definedName name="_B10">#REF!</definedName>
    <definedName name="_B11" localSheetId="0">'Payback Period'!$W$27</definedName>
    <definedName name="_B11">#REF!</definedName>
    <definedName name="_B12" localSheetId="0">'Payback Period'!$W$19</definedName>
    <definedName name="_B12">#REF!</definedName>
    <definedName name="_B13" localSheetId="0">'Payback Period'!$W$24</definedName>
    <definedName name="_B13">#REF!</definedName>
    <definedName name="_B14" localSheetId="0">'Payback Period'!$F$11</definedName>
    <definedName name="_B14">#REF!</definedName>
    <definedName name="_B16" localSheetId="0">'Payback Period'!$W$11</definedName>
    <definedName name="_B16">#REF!</definedName>
    <definedName name="_B19" localSheetId="0">'Payback Period'!$F$21</definedName>
    <definedName name="_B19">#REF!</definedName>
    <definedName name="_B20" localSheetId="0">'Payback Period'!$W$12</definedName>
    <definedName name="_B20">#REF!</definedName>
    <definedName name="_B5" localSheetId="0">'Payback Period'!$F$19</definedName>
    <definedName name="_B5">#REF!</definedName>
    <definedName name="_B50" localSheetId="0">'Payback Period'!$W$15</definedName>
    <definedName name="_B50">#REF!</definedName>
    <definedName name="_B6" localSheetId="0">'Payback Period'!$F$20</definedName>
    <definedName name="_B6">#REF!</definedName>
    <definedName name="_B7" localSheetId="0">'Payback Period'!$F$27</definedName>
    <definedName name="_B7">#REF!</definedName>
    <definedName name="_B8" localSheetId="0">'Payback Period'!$F$25</definedName>
    <definedName name="_B8">#REF!</definedName>
    <definedName name="_B9" localSheetId="0">'Payback Period'!$F$14</definedName>
    <definedName name="_B9">#REF!</definedName>
    <definedName name="Intake_CustNo">[1]Terminal!$K$31</definedName>
    <definedName name="Intake_SalesOrder">[1]Terminal!$M$30</definedName>
    <definedName name="_xlnm.Print_Area" localSheetId="0">'Payback Period'!$B$2:$AK$51</definedName>
    <definedName name="QLog_DateCheck">'[1]Quote Log'!#REF!</definedName>
    <definedName name="QLog_DateCount">'[1]Quote Log'!#REF!</definedName>
    <definedName name="QLog_DateCountSource">'[1]Quote Log'!#REF!</definedName>
    <definedName name="QLog_EntryDate">'[1]Quote Log'!#REF!</definedName>
    <definedName name="QLog_Item1">'[1]Quote Log'!#REF!</definedName>
    <definedName name="QLog_Item2">'[1]Quote Log'!#REF!</definedName>
    <definedName name="QLog_Item3">'[1]Quote Log'!#REF!</definedName>
    <definedName name="QLog_Item4">'[1]Quote Log'!#REF!</definedName>
    <definedName name="QLog_LastTouchType">'[1]Quote Log'!#REF!</definedName>
    <definedName name="QLog_LeadCompany">'[1]Quote Log'!#REF!</definedName>
    <definedName name="QLog_LeadEmail">'[1]Quote Log'!#REF!</definedName>
    <definedName name="QLog_LeadName">'[1]Quote Log'!#REF!</definedName>
    <definedName name="QLog_LeadPhone">'[1]Quote Log'!#REF!</definedName>
    <definedName name="QLog_LeadState">'[1]Quote Log'!#REF!</definedName>
    <definedName name="QLog_LeadZip">'[1]Quote Log'!#REF!</definedName>
    <definedName name="QLog_QCode">'[1]Quote Log'!#REF!</definedName>
    <definedName name="QLog_Qty1">'[1]Quote Log'!#REF!</definedName>
    <definedName name="QLog_Qty2">'[1]Quote Log'!#REF!</definedName>
    <definedName name="QLog_Qty3">'[1]Quote Log'!#REF!</definedName>
    <definedName name="QLog_Qty4">'[1]Quote Log'!#REF!</definedName>
    <definedName name="QLog_QuoteLink">'[1]Quote Log'!#REF!</definedName>
    <definedName name="QLog_QuoteTotal">'[1]Quote Log'!#REF!</definedName>
    <definedName name="QLog_TouchCount">'[1]Quote Log'!#REF!</definedName>
    <definedName name="QLog_TouchesToSale">'[1]Quote Log'!#REF!</definedName>
    <definedName name="QLogLastTouchDate">'[1]Quote Log'!#REF!</definedName>
    <definedName name="Quote_Salesperson">[1]Terminal!$T$7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8" i="1" l="1"/>
  <c r="AA43" i="1"/>
  <c r="AE38" i="1"/>
  <c r="H38" i="1"/>
  <c r="AA32" i="1"/>
  <c r="P32" i="1"/>
  <c r="Q26" i="1"/>
  <c r="O22" i="1"/>
  <c r="S12" i="1"/>
  <c r="AA7" i="1"/>
  <c r="D7" i="1" s="1"/>
  <c r="P7" i="1"/>
</calcChain>
</file>

<file path=xl/sharedStrings.xml><?xml version="1.0" encoding="utf-8"?>
<sst xmlns="http://schemas.openxmlformats.org/spreadsheetml/2006/main" count="60" uniqueCount="58">
  <si>
    <t>Savings and Return Estimator</t>
  </si>
  <si>
    <t>Citation: ASHRAE Journal, Vol.47, No.12, Pages: 46-50, Dec. 2005</t>
  </si>
  <si>
    <t>Assumes heating source is forced air furnaces, average of 1 therm/sq.ft</t>
  </si>
  <si>
    <t>Part I: Heating Season Savings Calculator</t>
  </si>
  <si>
    <t>Estimated Payback Period</t>
  </si>
  <si>
    <t>Estimated Reduction in Annual Heating Gas Usuage</t>
  </si>
  <si>
    <t>Estimated Seasonal Savings</t>
  </si>
  <si>
    <t>Temperature Measurements</t>
  </si>
  <si>
    <t>Proposal Details</t>
  </si>
  <si>
    <t>Avg. Heating Season Outdoor Temp F</t>
  </si>
  <si>
    <t>Number of Fans</t>
  </si>
  <si>
    <t>Information for your region can be found</t>
  </si>
  <si>
    <t>Fan Motor Size</t>
  </si>
  <si>
    <t>Heating Season Indoor Set Point</t>
  </si>
  <si>
    <t>Avg. Temperature at Ceiling Deck F</t>
  </si>
  <si>
    <t>Absent reliable data, 1F/foot of ceiling height above the temperature at floor level is a reliable aproximation.</t>
  </si>
  <si>
    <t>$</t>
  </si>
  <si>
    <t>Total Price of Quote</t>
  </si>
  <si>
    <t>Seasonal Billing Details</t>
  </si>
  <si>
    <t>Application Dimensions</t>
  </si>
  <si>
    <t>Avg. Cost of Electricity Per kWH</t>
  </si>
  <si>
    <t>Distance between heat source and ceiling (Ft)</t>
  </si>
  <si>
    <t>Avg. Cost of Natural Gas Per Therm</t>
  </si>
  <si>
    <t xml:space="preserve">Annual Heating Gas Usage in Therms </t>
  </si>
  <si>
    <t>If located at ceiling height, clearance from fan blades to ceiling is a useful substitute</t>
  </si>
  <si>
    <t>MCF=</t>
  </si>
  <si>
    <t>Therms</t>
  </si>
  <si>
    <t>1 Therm/Square foot is a reasonable approximation in most industrial settings.</t>
  </si>
  <si>
    <t>Distance between heat sources and floor (ft.)</t>
  </si>
  <si>
    <t>Avg. number of heating season days</t>
  </si>
  <si>
    <t>If Located in the floor, clearance to the expected height of the fan blades is a useful substitute</t>
  </si>
  <si>
    <t>Information for your region is</t>
  </si>
  <si>
    <t>No. Shift Hours in Regular Working Day</t>
  </si>
  <si>
    <t>Facility Square Footage</t>
  </si>
  <si>
    <t>Part II: Cooling Season Savings Calculator</t>
  </si>
  <si>
    <t>Enter Your Ambient Temperature (F)</t>
  </si>
  <si>
    <t>Productivity Relative to 
Basis of 70F</t>
  </si>
  <si>
    <t>Productivity Loss Due to
 High Temperatures</t>
  </si>
  <si>
    <t>Additional Planning Resources</t>
  </si>
  <si>
    <t>LEED</t>
  </si>
  <si>
    <t>Living Building Challenge</t>
  </si>
  <si>
    <t>EQ Prerequisite 1 - Minimum Indoor Air Quality Strategies</t>
  </si>
  <si>
    <t>Imperative 06 - Net Positive Energy</t>
  </si>
  <si>
    <t>EA Credit 1 - Enhanced Indoor Air Quality Strategies</t>
  </si>
  <si>
    <t>Imperative 08 - Healthy Indoor Environment</t>
  </si>
  <si>
    <t>EQ Credit 5 - Thermal Comfort</t>
  </si>
  <si>
    <t>Imperative 10 - Red List</t>
  </si>
  <si>
    <t>EQ Prerequisite 2 - Minimum Energy Performance</t>
  </si>
  <si>
    <t>Green Globes</t>
  </si>
  <si>
    <t>EA Credit 2 - Optimize Energy Performance</t>
  </si>
  <si>
    <t>Section 3.30 - Energy, Path B</t>
  </si>
  <si>
    <t>EA Credit 4 - Demand Response</t>
  </si>
  <si>
    <t>Section 3.71 - Ventilation Requirements</t>
  </si>
  <si>
    <t>EA Credit 6 - Enhanced Refrigerant Management</t>
  </si>
  <si>
    <t>State Incentives Database</t>
  </si>
  <si>
    <t>IN Credit 1 - Innovation</t>
  </si>
  <si>
    <t>0.5 for 8', 12', and 16' fans</t>
  </si>
  <si>
    <t>1.0 for 20' fans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</si>
</sst>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0.0%"/>
    <numFmt numFmtId="166" formatCode="&quot;$&quot;#,##0.00"/>
    <numFmt numFmtId="167" formatCode="#,##0.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7"/>
      <color theme="1"/>
      <name val="Helvetica"/>
      <family val="2"/>
    </font>
    <font>
      <sz val="25"/>
      <color theme="1"/>
      <name val="Helvetica"/>
      <family val="2"/>
    </font>
    <font>
      <sz val="8"/>
      <color theme="1"/>
      <name val="Helvetica"/>
      <family val="2"/>
    </font>
    <font>
      <b/>
      <sz val="15"/>
      <color theme="1"/>
      <name val="Helvetica"/>
      <family val="2"/>
    </font>
    <font>
      <b/>
      <sz val="12"/>
      <color theme="1"/>
      <name val="Helvetica"/>
      <family val="2"/>
    </font>
    <font>
      <sz val="10"/>
      <color theme="1"/>
      <name val="Helvetica"/>
      <family val="2"/>
    </font>
    <font>
      <sz val="11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theme="1"/>
      <name val="Helvetica"/>
      <family val="2"/>
    </font>
    <font>
      <u/>
      <sz val="8"/>
      <color theme="10"/>
      <name val="Helvetica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5" xfId="0" applyFont="1" applyBorder="1" applyProtection="1"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 applyProtection="1">
      <protection hidden="1"/>
    </xf>
    <xf numFmtId="0" fontId="2" fillId="0" borderId="6" xfId="0" applyFont="1" applyBorder="1" applyProtection="1">
      <protection hidden="1"/>
    </xf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hidden="1"/>
    </xf>
    <xf numFmtId="44" fontId="2" fillId="0" borderId="0" xfId="0" applyNumberFormat="1" applyFont="1" applyFill="1" applyBorder="1"/>
    <xf numFmtId="14" fontId="2" fillId="0" borderId="0" xfId="0" applyNumberFormat="1" applyFont="1" applyFill="1" applyBorder="1"/>
    <xf numFmtId="2" fontId="8" fillId="0" borderId="0" xfId="0" applyNumberFormat="1" applyFont="1" applyBorder="1" applyProtection="1">
      <protection hidden="1"/>
    </xf>
    <xf numFmtId="0" fontId="11" fillId="0" borderId="0" xfId="2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0" fontId="9" fillId="0" borderId="0" xfId="0" applyFont="1" applyBorder="1" applyAlignment="1" applyProtection="1">
      <alignment horizontal="right"/>
      <protection hidden="1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4" fontId="7" fillId="0" borderId="0" xfId="0" applyNumberFormat="1" applyFont="1" applyFill="1" applyBorder="1" applyAlignment="1"/>
    <xf numFmtId="1" fontId="2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2" fontId="8" fillId="0" borderId="2" xfId="0" applyNumberFormat="1" applyFont="1" applyBorder="1" applyAlignment="1" applyProtection="1">
      <protection hidden="1"/>
    </xf>
    <xf numFmtId="164" fontId="2" fillId="0" borderId="0" xfId="0" applyNumberFormat="1" applyFont="1" applyFill="1" applyBorder="1"/>
    <xf numFmtId="0" fontId="13" fillId="0" borderId="0" xfId="2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vertical="top" wrapText="1"/>
      <protection hidden="1"/>
    </xf>
    <xf numFmtId="2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/>
      <protection hidden="1"/>
    </xf>
    <xf numFmtId="0" fontId="10" fillId="0" borderId="0" xfId="2" applyBorder="1" applyAlignment="1" applyProtection="1">
      <alignment horizontal="left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Border="1" applyProtection="1">
      <protection hidden="1"/>
    </xf>
    <xf numFmtId="0" fontId="8" fillId="0" borderId="0" xfId="0" applyFont="1" applyBorder="1" applyAlignment="1" applyProtection="1">
      <protection hidden="1"/>
    </xf>
    <xf numFmtId="4" fontId="8" fillId="0" borderId="0" xfId="0" applyNumberFormat="1" applyFont="1" applyBorder="1" applyProtection="1">
      <protection hidden="1"/>
    </xf>
    <xf numFmtId="0" fontId="2" fillId="0" borderId="10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0" xfId="0" applyFont="1" applyBorder="1"/>
    <xf numFmtId="0" fontId="5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14" fillId="0" borderId="0" xfId="2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0" fontId="2" fillId="0" borderId="6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center"/>
      <protection locked="0" hidden="1"/>
    </xf>
    <xf numFmtId="0" fontId="9" fillId="0" borderId="9" xfId="0" applyFont="1" applyFill="1" applyBorder="1" applyAlignment="1" applyProtection="1">
      <alignment horizontal="center" vertical="center"/>
      <protection locked="0" hidden="1"/>
    </xf>
    <xf numFmtId="10" fontId="9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1" fontId="8" fillId="0" borderId="6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locked="0"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2" fontId="8" fillId="0" borderId="6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2" fontId="8" fillId="0" borderId="7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4" fontId="8" fillId="0" borderId="6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1" applyNumberFormat="1" applyFont="1" applyBorder="1" applyAlignment="1" applyProtection="1"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0" xfId="0" applyNumberFormat="1" applyFont="1" applyFill="1" applyBorder="1" applyAlignment="1" applyProtection="1">
      <alignment horizontal="center" vertical="center"/>
      <protection hidden="1"/>
    </xf>
    <xf numFmtId="166" fontId="7" fillId="2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6" xfId="0" applyFont="1" applyBorder="1" applyAlignment="1" applyProtection="1">
      <alignment horizontal="right" vertical="top"/>
      <protection hidden="1"/>
    </xf>
    <xf numFmtId="0" fontId="7" fillId="0" borderId="2" xfId="0" applyFont="1" applyBorder="1" applyAlignment="1" applyProtection="1">
      <alignment horizontal="left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145509</xdr:colOff>
      <xdr:row>0</xdr:row>
      <xdr:rowOff>183444</xdr:rowOff>
    </xdr:from>
    <xdr:to>
      <xdr:col>16</xdr:col>
      <xdr:colOff>95956</xdr:colOff>
      <xdr:row>3</xdr:row>
      <xdr:rowOff>155223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13D161-0FC4-3A44-BE0F-7D857884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842" y="183444"/>
          <a:ext cx="2730336" cy="493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mongous_Fan/Sales/DJO/Terminal/HF%20Sales%20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inal"/>
      <sheetName val="Payback Period"/>
      <sheetName val="Dashboard"/>
      <sheetName val="QuoteIntake"/>
      <sheetName val="Quote Log"/>
      <sheetName val="Customer Record"/>
      <sheetName val="Sales Record"/>
      <sheetName val="Installer Record"/>
      <sheetName val="Tech Support Log"/>
      <sheetName val="Waiting Room"/>
      <sheetName val="ReferenceTables"/>
      <sheetName val="InspectionReport"/>
      <sheetName val="TechSupportForm"/>
      <sheetName val="ConfirmationForm"/>
      <sheetName val="IntakeForm"/>
      <sheetName val="Quote Sheet"/>
      <sheetName val="ZipCodeLookup"/>
      <sheetName val="EmailTextLookup"/>
    </sheetNames>
    <sheetDataSet>
      <sheetData sheetId="0">
        <row r="7">
          <cell r="T7" t="str">
            <v>djo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tabColor theme="6" tint="-0.249977111117893"/>
    <pageSetUpPr fitToPage="1"/>
  </sheetPr>
  <dimension ref="B1:BH69"/>
  <sheetViews>
    <sheetView tabSelected="1" zoomScale="90" zoomScaleNormal="90" zoomScalePageLayoutView="80" workbookViewId="0">
      <selection activeCell="AU9" sqref="AU9"/>
    </sheetView>
  </sheetViews>
  <sheetFormatPr baseColWidth="10" defaultColWidth="11" defaultRowHeight="16" x14ac:dyDescent="0.2"/>
  <cols>
    <col min="1" max="1" width="11" style="4"/>
    <col min="2" max="3" width="3" style="4" customWidth="1"/>
    <col min="4" max="4" width="1.83203125" style="4" customWidth="1"/>
    <col min="5" max="5" width="3" style="4" customWidth="1"/>
    <col min="6" max="6" width="1.83203125" style="4" customWidth="1"/>
    <col min="7" max="8" width="3" style="4" customWidth="1"/>
    <col min="9" max="9" width="2.5" style="4" customWidth="1"/>
    <col min="10" max="10" width="2" style="4" customWidth="1"/>
    <col min="11" max="13" width="3" style="4" customWidth="1"/>
    <col min="14" max="14" width="2.33203125" style="4" customWidth="1"/>
    <col min="15" max="15" width="2.1640625" style="4" customWidth="1"/>
    <col min="16" max="16" width="2.83203125" style="4" customWidth="1"/>
    <col min="17" max="17" width="3.33203125" style="4" customWidth="1"/>
    <col min="18" max="18" width="3.6640625" style="4" customWidth="1"/>
    <col min="19" max="20" width="3" style="4" customWidth="1"/>
    <col min="21" max="21" width="3.33203125" style="4" customWidth="1"/>
    <col min="22" max="22" width="3.1640625" style="4" customWidth="1"/>
    <col min="23" max="24" width="3" style="4" customWidth="1"/>
    <col min="25" max="25" width="1.6640625" style="4" customWidth="1"/>
    <col min="26" max="26" width="2.1640625" style="4" customWidth="1"/>
    <col min="27" max="34" width="3" style="4" customWidth="1"/>
    <col min="35" max="35" width="4.83203125" style="4" customWidth="1"/>
    <col min="36" max="37" width="3.1640625" style="4" customWidth="1"/>
    <col min="38" max="56" width="3" style="4" customWidth="1"/>
    <col min="57" max="58" width="11" style="4"/>
    <col min="59" max="59" width="22.6640625" style="4" bestFit="1" customWidth="1"/>
    <col min="60" max="16384" width="11" style="4"/>
  </cols>
  <sheetData>
    <row r="1" spans="2:60" ht="15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:60" ht="15" customHeight="1" x14ac:dyDescent="0.2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14" t="s">
        <v>0</v>
      </c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6"/>
      <c r="AK2" s="8"/>
      <c r="AM2" s="115"/>
      <c r="AN2" s="115"/>
      <c r="AO2" s="9"/>
      <c r="AP2" s="10"/>
      <c r="AQ2" s="10"/>
      <c r="AR2" s="11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2:60" ht="10.5" customHeight="1" x14ac:dyDescent="0.2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3"/>
      <c r="T3" s="13"/>
      <c r="U3" s="13"/>
      <c r="V3" s="116" t="s">
        <v>1</v>
      </c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6"/>
      <c r="AK3" s="8"/>
      <c r="AM3" s="9"/>
      <c r="AN3" s="9"/>
      <c r="AO3" s="9"/>
      <c r="AP3" s="10"/>
      <c r="AQ3" s="10"/>
      <c r="AR3" s="11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2:60" ht="14.25" customHeight="1" x14ac:dyDescent="0.2">
      <c r="B4" s="5"/>
      <c r="C4" s="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17" t="s">
        <v>2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6"/>
      <c r="AK4" s="8"/>
      <c r="AM4" s="15"/>
      <c r="AN4" s="16"/>
      <c r="AO4" s="17"/>
      <c r="AP4" s="9"/>
      <c r="AQ4" s="9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8"/>
      <c r="BF4" s="18"/>
      <c r="BG4" s="18"/>
      <c r="BH4" s="18"/>
    </row>
    <row r="5" spans="2:60" s="22" customFormat="1" ht="21.75" customHeight="1" x14ac:dyDescent="0.25">
      <c r="B5" s="19"/>
      <c r="C5" s="20"/>
      <c r="D5" s="118" t="s">
        <v>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M5" s="18"/>
      <c r="AN5" s="18"/>
      <c r="AO5" s="18"/>
      <c r="AP5" s="113"/>
      <c r="AQ5" s="11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</row>
    <row r="6" spans="2:60" s="22" customFormat="1" ht="10.5" customHeight="1" x14ac:dyDescent="0.2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M6" s="18"/>
      <c r="AN6" s="18"/>
      <c r="AO6" s="18"/>
      <c r="AP6" s="17"/>
      <c r="AQ6" s="17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4"/>
      <c r="BF6" s="24"/>
      <c r="BG6" s="24"/>
      <c r="BH6" s="24"/>
    </row>
    <row r="7" spans="2:60" ht="33" customHeight="1" x14ac:dyDescent="0.25">
      <c r="B7" s="5"/>
      <c r="C7" s="6"/>
      <c r="D7" s="107" t="str">
        <f>CONCATENATE(TEXT(_B50/AA7,"0.0"), " Years")</f>
        <v>3.3 Years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6"/>
      <c r="P7" s="108">
        <f>((((_B19*100000*0.7)+(3.2*(_B7*_B8)*_B11))/((((_B9*_B11*_B12)+(_B10*_B11*_B13))/(_B11*(_B12+_B13)))-_B14))*((((_B9*_B11*_B12)+(_B10*_B11*_B13))/(_B11*(_B12+_B13)))-_B10)/(100000*0.7))/_B19</f>
        <v>0.2533319480519482</v>
      </c>
      <c r="Q7" s="108"/>
      <c r="R7" s="108"/>
      <c r="S7" s="108"/>
      <c r="T7" s="108"/>
      <c r="U7" s="108"/>
      <c r="V7" s="108"/>
      <c r="W7" s="108"/>
      <c r="X7" s="108"/>
      <c r="Y7" s="108"/>
      <c r="Z7" s="6"/>
      <c r="AA7" s="109">
        <f>((((_B19*100000*0.7)+(3.2*(_B7*_B8)*_B11))/((((_B9*_B11*_B12)+(_B10*_B11*_B13))/(_B11*(_B12+_B13)))-_B14))*((((_B9*_B11*_B12)+(_B10*_B11*_B13))/(_B11*(_B12+_B13)))-_B10)/(100000*0.7))*_B6</f>
        <v>2533.3194805194821</v>
      </c>
      <c r="AB7" s="109"/>
      <c r="AC7" s="109"/>
      <c r="AD7" s="109"/>
      <c r="AE7" s="109"/>
      <c r="AF7" s="109"/>
      <c r="AG7" s="109"/>
      <c r="AH7" s="109"/>
      <c r="AI7" s="109"/>
      <c r="AJ7" s="6"/>
      <c r="AK7" s="8"/>
      <c r="AM7" s="112"/>
      <c r="AN7" s="112"/>
      <c r="AO7" s="18"/>
      <c r="AP7" s="25"/>
      <c r="AQ7" s="25"/>
      <c r="AR7" s="18"/>
      <c r="AS7" s="26"/>
      <c r="AT7" s="18"/>
      <c r="AU7" s="112"/>
      <c r="AV7" s="112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2:60" ht="3" customHeight="1" x14ac:dyDescent="0.25">
      <c r="B8" s="5"/>
      <c r="C8" s="6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6"/>
      <c r="P8" s="70"/>
      <c r="Q8" s="70"/>
      <c r="R8" s="70"/>
      <c r="S8" s="70"/>
      <c r="T8" s="70"/>
      <c r="U8" s="70"/>
      <c r="V8" s="70"/>
      <c r="W8" s="70"/>
      <c r="X8" s="70"/>
      <c r="Y8" s="70"/>
      <c r="Z8" s="6"/>
      <c r="AA8" s="70"/>
      <c r="AB8" s="70"/>
      <c r="AC8" s="70"/>
      <c r="AD8" s="70"/>
      <c r="AE8" s="70"/>
      <c r="AF8" s="70"/>
      <c r="AG8" s="70"/>
      <c r="AH8" s="70"/>
      <c r="AI8" s="70"/>
      <c r="AJ8" s="6"/>
      <c r="AK8" s="8"/>
      <c r="AM8" s="27"/>
      <c r="AN8" s="27"/>
      <c r="AO8" s="18"/>
      <c r="AP8" s="25"/>
      <c r="AQ8" s="25"/>
      <c r="AR8" s="18"/>
      <c r="AS8" s="26"/>
      <c r="AT8" s="18"/>
      <c r="AU8" s="27"/>
      <c r="AV8" s="27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2:60" ht="33.75" customHeight="1" x14ac:dyDescent="0.25">
      <c r="B9" s="5"/>
      <c r="C9" s="6"/>
      <c r="D9" s="110" t="s">
        <v>4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3"/>
      <c r="P9" s="6"/>
      <c r="Q9" s="111" t="s">
        <v>5</v>
      </c>
      <c r="R9" s="111"/>
      <c r="S9" s="111"/>
      <c r="T9" s="111"/>
      <c r="U9" s="111"/>
      <c r="V9" s="111"/>
      <c r="W9" s="111"/>
      <c r="X9" s="111"/>
      <c r="Y9" s="111"/>
      <c r="Z9" s="6"/>
      <c r="AA9" s="110" t="s">
        <v>6</v>
      </c>
      <c r="AB9" s="110"/>
      <c r="AC9" s="110"/>
      <c r="AD9" s="110"/>
      <c r="AE9" s="110"/>
      <c r="AF9" s="110"/>
      <c r="AG9" s="110"/>
      <c r="AH9" s="110"/>
      <c r="AI9" s="110"/>
      <c r="AJ9" s="6"/>
      <c r="AK9" s="8"/>
      <c r="AM9" s="27"/>
      <c r="AN9" s="27"/>
      <c r="AO9" s="18"/>
      <c r="AP9" s="25"/>
      <c r="AQ9" s="25"/>
      <c r="AR9" s="18"/>
      <c r="AS9" s="26"/>
      <c r="AT9" s="18"/>
      <c r="AU9" s="27"/>
      <c r="AV9" s="27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2:60" ht="33" customHeight="1" x14ac:dyDescent="0.25">
      <c r="B10" s="5"/>
      <c r="C10" s="6"/>
      <c r="D10" s="6"/>
      <c r="E10" s="96" t="s">
        <v>7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 t="s">
        <v>8</v>
      </c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6"/>
      <c r="AK10" s="8"/>
      <c r="AM10" s="27"/>
      <c r="AN10" s="27"/>
      <c r="AO10" s="18"/>
      <c r="AP10" s="25"/>
      <c r="AQ10" s="25"/>
      <c r="AR10" s="18"/>
      <c r="AS10" s="26"/>
      <c r="AT10" s="18"/>
      <c r="AU10" s="27"/>
      <c r="AV10" s="27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2:60" ht="20.25" customHeight="1" x14ac:dyDescent="0.25">
      <c r="B11" s="5"/>
      <c r="C11" s="6"/>
      <c r="D11" s="6"/>
      <c r="E11" s="6"/>
      <c r="F11" s="84">
        <v>28</v>
      </c>
      <c r="G11" s="84"/>
      <c r="H11" s="84"/>
      <c r="I11" s="6"/>
      <c r="J11" s="106" t="s">
        <v>9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6"/>
      <c r="W11" s="84">
        <v>2</v>
      </c>
      <c r="X11" s="84"/>
      <c r="Y11" s="84"/>
      <c r="Z11" s="6"/>
      <c r="AA11" s="98" t="s">
        <v>10</v>
      </c>
      <c r="AB11" s="98"/>
      <c r="AC11" s="98"/>
      <c r="AD11" s="98"/>
      <c r="AE11" s="98"/>
      <c r="AF11" s="28"/>
      <c r="AG11" s="6"/>
      <c r="AH11" s="6"/>
      <c r="AI11" s="6"/>
      <c r="AJ11" s="6"/>
      <c r="AK11" s="8"/>
      <c r="AM11" s="18"/>
      <c r="AN11" s="29"/>
      <c r="AO11" s="18"/>
      <c r="AP11" s="25"/>
      <c r="AQ11" s="25"/>
      <c r="AR11" s="18"/>
      <c r="AS11" s="26"/>
      <c r="AT11" s="30"/>
      <c r="AU11" s="26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2:60" ht="15.75" x14ac:dyDescent="0.25">
      <c r="B12" s="5"/>
      <c r="C12" s="6"/>
      <c r="D12" s="6"/>
      <c r="E12" s="6"/>
      <c r="F12" s="31"/>
      <c r="G12" s="31"/>
      <c r="H12" s="31"/>
      <c r="I12" s="6"/>
      <c r="J12" s="103" t="s">
        <v>11</v>
      </c>
      <c r="K12" s="103"/>
      <c r="L12" s="103"/>
      <c r="M12" s="103"/>
      <c r="N12" s="103"/>
      <c r="O12" s="103"/>
      <c r="P12" s="103"/>
      <c r="Q12" s="103"/>
      <c r="R12" s="103"/>
      <c r="S12" s="32" t="str">
        <f>HYPERLINK("http://www.engineeringtoolbox.com/us-outdoor-design-temperature-humidity-d_296.html","here.")</f>
        <v>here.</v>
      </c>
      <c r="T12" s="33"/>
      <c r="U12" s="33"/>
      <c r="V12" s="6"/>
      <c r="W12" s="101">
        <v>1</v>
      </c>
      <c r="X12" s="101"/>
      <c r="Y12" s="101"/>
      <c r="Z12" s="6"/>
      <c r="AA12" s="98" t="s">
        <v>12</v>
      </c>
      <c r="AB12" s="98"/>
      <c r="AC12" s="98"/>
      <c r="AD12" s="98"/>
      <c r="AE12" s="98"/>
      <c r="AF12" s="98"/>
      <c r="AG12" s="6"/>
      <c r="AH12" s="6"/>
      <c r="AI12" s="6"/>
      <c r="AJ12" s="6"/>
      <c r="AK12" s="8"/>
      <c r="AM12" s="25"/>
      <c r="AN12" s="34"/>
      <c r="AO12" s="18"/>
      <c r="AP12" s="35"/>
      <c r="AQ12" s="36"/>
      <c r="AR12" s="18"/>
      <c r="AS12" s="26"/>
      <c r="AT12" s="30"/>
      <c r="AU12" s="26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2:60" ht="15.75" x14ac:dyDescent="0.25">
      <c r="B13" s="5"/>
      <c r="C13" s="6"/>
      <c r="D13" s="6"/>
      <c r="E13" s="6"/>
      <c r="F13" s="84">
        <v>59</v>
      </c>
      <c r="G13" s="84"/>
      <c r="H13" s="84"/>
      <c r="I13" s="6"/>
      <c r="J13" s="105" t="s">
        <v>13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6"/>
      <c r="W13" s="31"/>
      <c r="X13" s="31"/>
      <c r="Y13" s="31"/>
      <c r="Z13" s="6"/>
      <c r="AA13" s="103" t="s">
        <v>56</v>
      </c>
      <c r="AB13" s="103"/>
      <c r="AC13" s="103"/>
      <c r="AD13" s="103"/>
      <c r="AE13" s="103"/>
      <c r="AF13" s="103"/>
      <c r="AG13" s="6"/>
      <c r="AH13" s="6"/>
      <c r="AI13" s="6"/>
      <c r="AJ13" s="6"/>
      <c r="AK13" s="8"/>
      <c r="AM13" s="25"/>
      <c r="AN13" s="34"/>
      <c r="AO13" s="18"/>
      <c r="AP13" s="35"/>
      <c r="AQ13" s="36"/>
      <c r="AR13" s="18"/>
      <c r="AS13" s="26"/>
      <c r="AT13" s="30"/>
      <c r="AU13" s="26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2:60" ht="15.75" x14ac:dyDescent="0.25">
      <c r="B14" s="5"/>
      <c r="C14" s="6"/>
      <c r="D14" s="6"/>
      <c r="E14" s="6"/>
      <c r="F14" s="84">
        <v>88</v>
      </c>
      <c r="G14" s="84"/>
      <c r="H14" s="84"/>
      <c r="I14" s="6"/>
      <c r="J14" s="102" t="s">
        <v>14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6"/>
      <c r="W14" s="31"/>
      <c r="X14" s="31"/>
      <c r="Y14" s="31"/>
      <c r="Z14" s="6"/>
      <c r="AA14" s="103" t="s">
        <v>57</v>
      </c>
      <c r="AB14" s="103"/>
      <c r="AC14" s="103"/>
      <c r="AD14" s="103"/>
      <c r="AE14" s="103"/>
      <c r="AF14" s="103"/>
      <c r="AG14" s="6"/>
      <c r="AH14" s="6"/>
      <c r="AI14" s="6"/>
      <c r="AJ14" s="6"/>
      <c r="AK14" s="8"/>
      <c r="AM14" s="25"/>
      <c r="AN14" s="34"/>
      <c r="AO14" s="18"/>
      <c r="AP14" s="25"/>
      <c r="AQ14" s="25"/>
      <c r="AR14" s="18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18"/>
      <c r="BH14" s="18"/>
    </row>
    <row r="15" spans="2:60" x14ac:dyDescent="0.2">
      <c r="B15" s="5"/>
      <c r="C15" s="6"/>
      <c r="D15" s="6"/>
      <c r="E15" s="6"/>
      <c r="F15" s="6"/>
      <c r="G15" s="6"/>
      <c r="H15" s="6"/>
      <c r="I15" s="6"/>
      <c r="J15" s="82" t="s">
        <v>15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37" t="s">
        <v>16</v>
      </c>
      <c r="W15" s="104">
        <v>8400</v>
      </c>
      <c r="X15" s="104"/>
      <c r="Y15" s="104"/>
      <c r="Z15" s="28"/>
      <c r="AA15" s="98" t="s">
        <v>17</v>
      </c>
      <c r="AB15" s="98"/>
      <c r="AC15" s="98"/>
      <c r="AD15" s="98"/>
      <c r="AE15" s="98"/>
      <c r="AF15" s="98"/>
      <c r="AG15" s="6"/>
      <c r="AH15" s="6"/>
      <c r="AI15" s="6"/>
      <c r="AJ15" s="6"/>
      <c r="AK15" s="8"/>
      <c r="AM15" s="25"/>
      <c r="AN15" s="34"/>
      <c r="AO15" s="18"/>
      <c r="AP15" s="25"/>
      <c r="AQ15" s="25"/>
      <c r="AR15" s="18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18"/>
      <c r="BG15" s="18"/>
      <c r="BH15" s="18"/>
    </row>
    <row r="16" spans="2:60" ht="12" customHeight="1" x14ac:dyDescent="0.2">
      <c r="B16" s="5"/>
      <c r="C16" s="6"/>
      <c r="D16" s="6"/>
      <c r="E16" s="6"/>
      <c r="F16" s="6"/>
      <c r="G16" s="6"/>
      <c r="H16" s="6"/>
      <c r="I16" s="6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8"/>
      <c r="AM16" s="25"/>
      <c r="AN16" s="38"/>
      <c r="AO16" s="39"/>
      <c r="AP16" s="25"/>
      <c r="AQ16" s="25"/>
      <c r="AR16" s="18"/>
      <c r="AS16" s="26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18"/>
      <c r="BG16" s="18"/>
      <c r="BH16" s="18"/>
    </row>
    <row r="17" spans="2:60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  <c r="AM17" s="25"/>
      <c r="AN17" s="38"/>
      <c r="AO17" s="18"/>
      <c r="AP17" s="25"/>
      <c r="AQ17" s="25"/>
      <c r="AR17" s="18"/>
      <c r="AS17" s="26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94"/>
      <c r="BH17" s="18"/>
    </row>
    <row r="18" spans="2:60" x14ac:dyDescent="0.2">
      <c r="B18" s="5"/>
      <c r="C18" s="6"/>
      <c r="D18" s="6"/>
      <c r="E18" s="96" t="s">
        <v>18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 t="s">
        <v>19</v>
      </c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6"/>
      <c r="AK18" s="8"/>
      <c r="AM18" s="25"/>
      <c r="AN18" s="25"/>
      <c r="AO18" s="18"/>
      <c r="AP18" s="35"/>
      <c r="AQ18" s="35"/>
      <c r="AR18" s="18"/>
      <c r="AS18" s="26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95"/>
      <c r="BH18" s="18"/>
    </row>
    <row r="19" spans="2:60" ht="20.25" customHeight="1" x14ac:dyDescent="0.2">
      <c r="B19" s="5"/>
      <c r="C19" s="6"/>
      <c r="D19" s="6"/>
      <c r="E19" s="37" t="s">
        <v>16</v>
      </c>
      <c r="F19" s="97">
        <v>0.01</v>
      </c>
      <c r="G19" s="97"/>
      <c r="H19" s="97"/>
      <c r="I19" s="6"/>
      <c r="J19" s="98" t="s">
        <v>20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6"/>
      <c r="W19" s="99">
        <v>10</v>
      </c>
      <c r="X19" s="99"/>
      <c r="Y19" s="99"/>
      <c r="Z19" s="6"/>
      <c r="AA19" s="100" t="s">
        <v>21</v>
      </c>
      <c r="AB19" s="100"/>
      <c r="AC19" s="100"/>
      <c r="AD19" s="100"/>
      <c r="AE19" s="100"/>
      <c r="AF19" s="100"/>
      <c r="AG19" s="100"/>
      <c r="AH19" s="100"/>
      <c r="AI19" s="100"/>
      <c r="AJ19" s="6"/>
      <c r="AK19" s="8"/>
      <c r="AM19" s="25"/>
      <c r="AN19" s="25"/>
      <c r="AO19" s="18"/>
      <c r="AP19" s="25"/>
      <c r="AQ19" s="25"/>
      <c r="AR19" s="18"/>
      <c r="AS19" s="26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95"/>
      <c r="BH19" s="18"/>
    </row>
    <row r="20" spans="2:60" x14ac:dyDescent="0.2">
      <c r="B20" s="5"/>
      <c r="C20" s="6"/>
      <c r="D20" s="6"/>
      <c r="E20" s="37" t="s">
        <v>16</v>
      </c>
      <c r="F20" s="101">
        <v>0.5</v>
      </c>
      <c r="G20" s="101"/>
      <c r="H20" s="101"/>
      <c r="I20" s="6"/>
      <c r="J20" s="83" t="s">
        <v>22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6"/>
      <c r="W20" s="84"/>
      <c r="X20" s="84"/>
      <c r="Y20" s="84"/>
      <c r="Z20" s="6"/>
      <c r="AA20" s="100"/>
      <c r="AB20" s="100"/>
      <c r="AC20" s="100"/>
      <c r="AD20" s="100"/>
      <c r="AE20" s="100"/>
      <c r="AF20" s="100"/>
      <c r="AG20" s="100"/>
      <c r="AH20" s="100"/>
      <c r="AI20" s="100"/>
      <c r="AJ20" s="6"/>
      <c r="AK20" s="8"/>
      <c r="AM20" s="18"/>
      <c r="AN20" s="41"/>
      <c r="AO20" s="18"/>
      <c r="AP20" s="25"/>
      <c r="AQ20" s="25"/>
      <c r="AR20" s="18"/>
      <c r="AS20" s="26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95"/>
      <c r="BH20" s="18"/>
    </row>
    <row r="21" spans="2:60" x14ac:dyDescent="0.2">
      <c r="B21" s="5"/>
      <c r="C21" s="6"/>
      <c r="D21" s="6"/>
      <c r="E21" s="6"/>
      <c r="F21" s="89">
        <v>20000</v>
      </c>
      <c r="G21" s="89"/>
      <c r="H21" s="89"/>
      <c r="I21" s="6"/>
      <c r="J21" s="83" t="s">
        <v>23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6"/>
      <c r="W21" s="31"/>
      <c r="X21" s="31"/>
      <c r="Y21" s="31"/>
      <c r="Z21" s="6"/>
      <c r="AA21" s="82" t="s">
        <v>24</v>
      </c>
      <c r="AB21" s="82"/>
      <c r="AC21" s="82"/>
      <c r="AD21" s="82"/>
      <c r="AE21" s="82"/>
      <c r="AF21" s="82"/>
      <c r="AG21" s="82"/>
      <c r="AH21" s="82"/>
      <c r="AI21" s="82"/>
      <c r="AJ21" s="6"/>
      <c r="AK21" s="8"/>
      <c r="AM21" s="25"/>
      <c r="AN21" s="29"/>
      <c r="AO21" s="18"/>
      <c r="AP21" s="25"/>
      <c r="AQ21" s="25"/>
      <c r="AR21" s="18"/>
      <c r="AS21" s="26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42"/>
      <c r="BH21" s="18"/>
    </row>
    <row r="22" spans="2:60" x14ac:dyDescent="0.2">
      <c r="B22" s="5"/>
      <c r="C22" s="6"/>
      <c r="D22" s="6"/>
      <c r="E22" s="6"/>
      <c r="F22" s="43"/>
      <c r="G22" s="43"/>
      <c r="H22" s="43"/>
      <c r="I22" s="6"/>
      <c r="J22" s="90"/>
      <c r="K22" s="90"/>
      <c r="L22" s="90"/>
      <c r="M22" s="91" t="s">
        <v>25</v>
      </c>
      <c r="N22" s="91"/>
      <c r="O22" s="92">
        <f>J22*10.32</f>
        <v>0</v>
      </c>
      <c r="P22" s="92"/>
      <c r="Q22" s="92"/>
      <c r="R22" s="93" t="s">
        <v>26</v>
      </c>
      <c r="S22" s="93"/>
      <c r="T22" s="93"/>
      <c r="U22" s="93"/>
      <c r="V22" s="6"/>
      <c r="W22" s="31"/>
      <c r="X22" s="31"/>
      <c r="Y22" s="31"/>
      <c r="Z22" s="6"/>
      <c r="AA22" s="82"/>
      <c r="AB22" s="82"/>
      <c r="AC22" s="82"/>
      <c r="AD22" s="82"/>
      <c r="AE22" s="82"/>
      <c r="AF22" s="82"/>
      <c r="AG22" s="82"/>
      <c r="AH22" s="82"/>
      <c r="AI22" s="82"/>
      <c r="AJ22" s="6"/>
      <c r="AK22" s="8"/>
      <c r="AM22" s="25"/>
      <c r="AN22" s="44"/>
      <c r="AO22" s="18"/>
      <c r="AP22" s="18"/>
      <c r="AQ22" s="29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2:60" x14ac:dyDescent="0.2">
      <c r="B23" s="5"/>
      <c r="C23" s="6"/>
      <c r="D23" s="6"/>
      <c r="E23" s="6"/>
      <c r="F23" s="31"/>
      <c r="G23" s="31"/>
      <c r="H23" s="31"/>
      <c r="I23" s="6"/>
      <c r="J23" s="82" t="s">
        <v>27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6"/>
      <c r="W23" s="31"/>
      <c r="X23" s="31"/>
      <c r="Y23" s="31"/>
      <c r="Z23" s="6"/>
      <c r="AA23" s="83" t="s">
        <v>28</v>
      </c>
      <c r="AB23" s="83"/>
      <c r="AC23" s="83"/>
      <c r="AD23" s="83"/>
      <c r="AE23" s="83"/>
      <c r="AF23" s="83"/>
      <c r="AG23" s="83"/>
      <c r="AH23" s="83"/>
      <c r="AI23" s="83"/>
      <c r="AJ23" s="6"/>
      <c r="AK23" s="8"/>
      <c r="AM23" s="25"/>
      <c r="AN23" s="34"/>
      <c r="AO23" s="18"/>
      <c r="AP23" s="18"/>
      <c r="AQ23" s="29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2:60" x14ac:dyDescent="0.2">
      <c r="B24" s="5"/>
      <c r="C24" s="6"/>
      <c r="D24" s="6"/>
      <c r="E24" s="6"/>
      <c r="F24" s="31"/>
      <c r="G24" s="31"/>
      <c r="H24" s="31"/>
      <c r="I24" s="6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6"/>
      <c r="W24" s="84">
        <v>25</v>
      </c>
      <c r="X24" s="84"/>
      <c r="Y24" s="84"/>
      <c r="Z24" s="6"/>
      <c r="AA24" s="83"/>
      <c r="AB24" s="83"/>
      <c r="AC24" s="83"/>
      <c r="AD24" s="83"/>
      <c r="AE24" s="83"/>
      <c r="AF24" s="83"/>
      <c r="AG24" s="83"/>
      <c r="AH24" s="83"/>
      <c r="AI24" s="83"/>
      <c r="AJ24" s="6"/>
      <c r="AK24" s="8"/>
      <c r="AM24" s="25"/>
      <c r="AN24" s="25"/>
      <c r="AO24" s="18"/>
      <c r="AP24" s="25"/>
      <c r="AQ24" s="39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2:60" x14ac:dyDescent="0.2">
      <c r="B25" s="5"/>
      <c r="C25" s="6"/>
      <c r="D25" s="6"/>
      <c r="E25" s="6"/>
      <c r="F25" s="84">
        <v>220</v>
      </c>
      <c r="G25" s="84"/>
      <c r="H25" s="84"/>
      <c r="I25" s="6"/>
      <c r="J25" s="85" t="s">
        <v>29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6"/>
      <c r="W25" s="31"/>
      <c r="X25" s="31"/>
      <c r="Y25" s="31"/>
      <c r="Z25" s="6"/>
      <c r="AA25" s="82" t="s">
        <v>30</v>
      </c>
      <c r="AB25" s="82"/>
      <c r="AC25" s="82"/>
      <c r="AD25" s="82"/>
      <c r="AE25" s="82"/>
      <c r="AF25" s="82"/>
      <c r="AG25" s="82"/>
      <c r="AH25" s="82"/>
      <c r="AI25" s="82"/>
      <c r="AJ25" s="6"/>
      <c r="AK25" s="8"/>
      <c r="AM25" s="25"/>
      <c r="AN25" s="34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2:60" ht="12" customHeight="1" x14ac:dyDescent="0.2">
      <c r="B26" s="5"/>
      <c r="C26" s="6"/>
      <c r="D26" s="6"/>
      <c r="E26" s="6"/>
      <c r="F26" s="31"/>
      <c r="G26" s="31"/>
      <c r="H26" s="31"/>
      <c r="I26" s="6"/>
      <c r="J26" s="86" t="s">
        <v>31</v>
      </c>
      <c r="K26" s="86"/>
      <c r="L26" s="86"/>
      <c r="M26" s="86"/>
      <c r="N26" s="86"/>
      <c r="O26" s="86"/>
      <c r="P26" s="86"/>
      <c r="Q26" s="45" t="str">
        <f>HYPERLINK("http://www.weatherdatadepot.com/","here")</f>
        <v>here</v>
      </c>
      <c r="R26" s="46"/>
      <c r="S26" s="46"/>
      <c r="T26" s="46"/>
      <c r="U26" s="46"/>
      <c r="V26" s="6"/>
      <c r="W26" s="31"/>
      <c r="X26" s="31"/>
      <c r="Y26" s="31"/>
      <c r="Z26" s="6"/>
      <c r="AA26" s="82"/>
      <c r="AB26" s="82"/>
      <c r="AC26" s="82"/>
      <c r="AD26" s="82"/>
      <c r="AE26" s="82"/>
      <c r="AF26" s="82"/>
      <c r="AG26" s="82"/>
      <c r="AH26" s="82"/>
      <c r="AI26" s="82"/>
      <c r="AJ26" s="6"/>
      <c r="AK26" s="8"/>
      <c r="AM26" s="25"/>
      <c r="AN26" s="34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2:60" ht="15" x14ac:dyDescent="0.2">
      <c r="B27" s="5"/>
      <c r="C27" s="6"/>
      <c r="D27" s="6"/>
      <c r="E27" s="6"/>
      <c r="F27" s="84">
        <v>20</v>
      </c>
      <c r="G27" s="84"/>
      <c r="H27" s="84"/>
      <c r="I27" s="6"/>
      <c r="J27" s="85" t="s">
        <v>32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6"/>
      <c r="W27" s="87">
        <v>20000</v>
      </c>
      <c r="X27" s="87"/>
      <c r="Y27" s="87"/>
      <c r="Z27" s="6"/>
      <c r="AA27" s="85" t="s">
        <v>33</v>
      </c>
      <c r="AB27" s="85"/>
      <c r="AC27" s="85"/>
      <c r="AD27" s="85"/>
      <c r="AE27" s="85"/>
      <c r="AF27" s="85"/>
      <c r="AG27" s="85"/>
      <c r="AH27" s="85"/>
      <c r="AI27" s="47"/>
      <c r="AJ27" s="6"/>
      <c r="AK27" s="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2:60" ht="10" customHeight="1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8"/>
      <c r="AM28" s="48"/>
      <c r="AN28" s="49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2:60" ht="25.5" customHeight="1" x14ac:dyDescent="0.2">
      <c r="B29" s="5"/>
      <c r="C29" s="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6"/>
      <c r="AK29" s="8"/>
      <c r="AM29" s="48"/>
      <c r="AN29" s="49"/>
      <c r="AO29" s="18"/>
      <c r="AP29" s="18"/>
      <c r="AQ29" s="18"/>
      <c r="AR29" s="18"/>
    </row>
    <row r="30" spans="2:60" ht="19.5" customHeight="1" x14ac:dyDescent="0.2">
      <c r="B30" s="5"/>
      <c r="C30" s="6"/>
      <c r="D30" s="88" t="s">
        <v>34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8"/>
      <c r="AM30" s="48"/>
      <c r="AN30" s="50"/>
      <c r="AO30" s="18"/>
      <c r="AP30" s="18"/>
      <c r="AQ30" s="18"/>
      <c r="AR30" s="18"/>
    </row>
    <row r="31" spans="2:60" ht="9" customHeight="1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8"/>
      <c r="AM31" s="48"/>
      <c r="AN31" s="50"/>
      <c r="AO31" s="18"/>
      <c r="AP31" s="18"/>
      <c r="AQ31" s="18"/>
      <c r="AR31" s="18"/>
    </row>
    <row r="32" spans="2:60" ht="22.5" customHeight="1" x14ac:dyDescent="0.2">
      <c r="B32" s="5"/>
      <c r="C32" s="6"/>
      <c r="D32" s="6"/>
      <c r="E32" s="77"/>
      <c r="F32" s="78"/>
      <c r="G32" s="78"/>
      <c r="H32" s="78"/>
      <c r="I32" s="78"/>
      <c r="J32" s="78"/>
      <c r="K32" s="78"/>
      <c r="L32" s="78"/>
      <c r="M32" s="78"/>
      <c r="N32" s="79"/>
      <c r="O32" s="6"/>
      <c r="P32" s="80" t="str">
        <f>IF(ISBLANK(E32),"Please Enter Cooling Season Temp",(((0.1647524)*((E32-32)*(5/9)))-((0.0058274)*(((E32-32)*(5/9))*((E32-32)*(5/9))))+((0.0000623)*(((E32-32)*(5/9))*((E32-32)*(5/9))*((E32-32)*(5/9))))-0.4685328))</f>
        <v>Please Enter Cooling Season Temp</v>
      </c>
      <c r="Q32" s="80"/>
      <c r="R32" s="80"/>
      <c r="S32" s="80"/>
      <c r="T32" s="80"/>
      <c r="U32" s="80"/>
      <c r="V32" s="80"/>
      <c r="W32" s="80"/>
      <c r="X32" s="80"/>
      <c r="Y32" s="80"/>
      <c r="Z32" s="6"/>
      <c r="AA32" s="80" t="str">
        <f>IF(ISBLANK(E32),"",(1-P32))</f>
        <v/>
      </c>
      <c r="AB32" s="81"/>
      <c r="AC32" s="81"/>
      <c r="AD32" s="81"/>
      <c r="AE32" s="81"/>
      <c r="AF32" s="81"/>
      <c r="AG32" s="81"/>
      <c r="AH32" s="81"/>
      <c r="AI32" s="81"/>
      <c r="AJ32" s="6"/>
      <c r="AK32" s="8"/>
      <c r="AM32" s="18"/>
      <c r="AN32" s="18"/>
      <c r="AO32" s="18"/>
      <c r="AP32" s="18"/>
      <c r="AQ32" s="18"/>
      <c r="AR32" s="18"/>
    </row>
    <row r="33" spans="2:44" ht="3.75" customHeight="1" x14ac:dyDescent="0.2">
      <c r="B33" s="5"/>
      <c r="C33" s="6"/>
      <c r="D33" s="6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6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6"/>
      <c r="AA33" s="74"/>
      <c r="AB33" s="74"/>
      <c r="AC33" s="74"/>
      <c r="AD33" s="74"/>
      <c r="AE33" s="74"/>
      <c r="AF33" s="74"/>
      <c r="AG33" s="74"/>
      <c r="AH33" s="74"/>
      <c r="AI33" s="74"/>
      <c r="AJ33" s="6"/>
      <c r="AK33" s="8"/>
      <c r="AM33" s="18"/>
      <c r="AN33" s="18"/>
      <c r="AO33" s="18"/>
      <c r="AP33" s="18"/>
      <c r="AQ33" s="18"/>
      <c r="AR33" s="18"/>
    </row>
    <row r="34" spans="2:44" ht="30" customHeight="1" x14ac:dyDescent="0.2">
      <c r="B34" s="5"/>
      <c r="C34" s="6"/>
      <c r="D34" s="6"/>
      <c r="E34" s="75" t="s">
        <v>35</v>
      </c>
      <c r="F34" s="75"/>
      <c r="G34" s="75"/>
      <c r="H34" s="75"/>
      <c r="I34" s="75"/>
      <c r="J34" s="75"/>
      <c r="K34" s="75"/>
      <c r="L34" s="75"/>
      <c r="M34" s="75"/>
      <c r="N34" s="75"/>
      <c r="O34" s="51"/>
      <c r="P34" s="76" t="s">
        <v>36</v>
      </c>
      <c r="Q34" s="76"/>
      <c r="R34" s="76"/>
      <c r="S34" s="76"/>
      <c r="T34" s="76"/>
      <c r="U34" s="76"/>
      <c r="V34" s="76"/>
      <c r="W34" s="76"/>
      <c r="X34" s="76"/>
      <c r="Y34" s="76"/>
      <c r="Z34" s="51"/>
      <c r="AA34" s="75" t="s">
        <v>37</v>
      </c>
      <c r="AB34" s="75"/>
      <c r="AC34" s="75"/>
      <c r="AD34" s="75"/>
      <c r="AE34" s="75"/>
      <c r="AF34" s="75"/>
      <c r="AG34" s="75"/>
      <c r="AH34" s="75"/>
      <c r="AI34" s="75"/>
      <c r="AJ34" s="6"/>
      <c r="AK34" s="8"/>
      <c r="AM34" s="15"/>
      <c r="AN34" s="52"/>
      <c r="AO34" s="18"/>
      <c r="AP34" s="18"/>
      <c r="AQ34" s="18"/>
      <c r="AR34" s="18"/>
    </row>
    <row r="35" spans="2:44" ht="10.5" customHeight="1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8"/>
      <c r="AM35" s="18"/>
      <c r="AN35" s="18"/>
      <c r="AO35" s="18"/>
      <c r="AP35" s="18"/>
      <c r="AQ35" s="18"/>
      <c r="AR35" s="18"/>
    </row>
    <row r="36" spans="2:44" ht="15" customHeight="1" x14ac:dyDescent="0.2">
      <c r="B36" s="5"/>
      <c r="C36" s="6"/>
      <c r="D36" s="14"/>
      <c r="E36" s="14"/>
      <c r="F36" s="14"/>
      <c r="G36" s="14"/>
      <c r="H36" s="14"/>
      <c r="I36" s="14"/>
      <c r="J36" s="14"/>
      <c r="K36" s="70"/>
      <c r="L36" s="70"/>
      <c r="M36" s="70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6"/>
      <c r="AK36" s="8"/>
      <c r="AM36" s="53"/>
      <c r="AN36" s="18"/>
      <c r="AO36" s="18"/>
      <c r="AP36" s="18"/>
      <c r="AQ36" s="18"/>
      <c r="AR36" s="18"/>
    </row>
    <row r="37" spans="2:44" ht="23.25" customHeight="1" x14ac:dyDescent="0.2">
      <c r="B37" s="5"/>
      <c r="C37" s="6"/>
      <c r="D37" s="54" t="s">
        <v>38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6"/>
      <c r="AK37" s="8"/>
      <c r="AM37" s="18"/>
      <c r="AN37" s="18"/>
      <c r="AO37" s="18"/>
      <c r="AP37" s="34"/>
      <c r="AQ37" s="18"/>
      <c r="AR37" s="18"/>
    </row>
    <row r="38" spans="2:44" x14ac:dyDescent="0.2">
      <c r="B38" s="5"/>
      <c r="C38" s="6"/>
      <c r="D38" s="6"/>
      <c r="E38" s="6" t="s">
        <v>39</v>
      </c>
      <c r="F38" s="28"/>
      <c r="G38" s="28"/>
      <c r="H38" s="55" t="str">
        <f>CONCATENATE("(",HYPERLINK("http://www.usgbc.org/leed", "Link"),")")</f>
        <v>(Link)</v>
      </c>
      <c r="I38" s="28"/>
      <c r="J38" s="28"/>
      <c r="K38" s="28"/>
      <c r="L38" s="6"/>
      <c r="M38" s="28"/>
      <c r="N38" s="28"/>
      <c r="O38" s="28"/>
      <c r="P38" s="28"/>
      <c r="Q38" s="28"/>
      <c r="R38" s="28"/>
      <c r="S38" s="28"/>
      <c r="T38" s="28"/>
      <c r="U38" s="6"/>
      <c r="V38" s="28" t="s">
        <v>40</v>
      </c>
      <c r="W38" s="28"/>
      <c r="X38" s="28"/>
      <c r="Y38" s="28"/>
      <c r="Z38" s="28"/>
      <c r="AA38" s="28"/>
      <c r="AB38" s="28"/>
      <c r="AC38" s="28"/>
      <c r="AD38" s="28"/>
      <c r="AE38" s="55" t="str">
        <f>CONCATENATE("(",HYPERLINK("http://living-future.org/lbc","Link"),")")</f>
        <v>(Link)</v>
      </c>
      <c r="AF38" s="28"/>
      <c r="AG38" s="28"/>
      <c r="AH38" s="28"/>
      <c r="AI38" s="28"/>
      <c r="AJ38" s="6"/>
      <c r="AK38" s="8"/>
      <c r="AM38" s="18"/>
      <c r="AN38" s="18"/>
      <c r="AO38" s="18"/>
      <c r="AP38" s="34"/>
      <c r="AQ38" s="18"/>
      <c r="AR38" s="18"/>
    </row>
    <row r="39" spans="2:44" x14ac:dyDescent="0.2">
      <c r="B39" s="5"/>
      <c r="C39" s="6"/>
      <c r="D39" s="6"/>
      <c r="E39" s="6"/>
      <c r="F39" s="56" t="s">
        <v>41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 t="s">
        <v>42</v>
      </c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6"/>
      <c r="AK39" s="8"/>
      <c r="AM39" s="71"/>
      <c r="AN39" s="71"/>
      <c r="AO39" s="71"/>
      <c r="AP39" s="71"/>
      <c r="AQ39" s="18"/>
      <c r="AR39" s="18"/>
    </row>
    <row r="40" spans="2:44" x14ac:dyDescent="0.2">
      <c r="B40" s="5"/>
      <c r="C40" s="6"/>
      <c r="D40" s="6"/>
      <c r="E40" s="6"/>
      <c r="F40" s="56" t="s">
        <v>43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 t="s">
        <v>44</v>
      </c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13"/>
      <c r="AK40" s="8"/>
      <c r="AM40" s="18"/>
      <c r="AN40" s="18"/>
      <c r="AO40" s="18"/>
      <c r="AP40" s="18"/>
      <c r="AQ40" s="18"/>
      <c r="AR40" s="18"/>
    </row>
    <row r="41" spans="2:44" x14ac:dyDescent="0.2">
      <c r="B41" s="5"/>
      <c r="C41" s="6"/>
      <c r="D41" s="6"/>
      <c r="E41" s="6"/>
      <c r="F41" s="56" t="s">
        <v>45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 t="s">
        <v>46</v>
      </c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6"/>
      <c r="AK41" s="8"/>
      <c r="AM41" s="18"/>
      <c r="AN41" s="18"/>
      <c r="AO41" s="18"/>
      <c r="AP41" s="18"/>
      <c r="AQ41" s="18"/>
      <c r="AR41" s="18"/>
    </row>
    <row r="42" spans="2:44" x14ac:dyDescent="0.2">
      <c r="B42" s="5"/>
      <c r="C42" s="6"/>
      <c r="D42" s="6"/>
      <c r="E42" s="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6"/>
      <c r="AK42" s="8"/>
      <c r="AM42" s="18"/>
      <c r="AN42" s="18"/>
      <c r="AO42" s="18"/>
      <c r="AP42" s="18"/>
      <c r="AQ42" s="18"/>
      <c r="AR42" s="18"/>
    </row>
    <row r="43" spans="2:44" x14ac:dyDescent="0.2">
      <c r="B43" s="5"/>
      <c r="C43" s="6"/>
      <c r="D43" s="6"/>
      <c r="E43" s="6"/>
      <c r="F43" s="56" t="s">
        <v>47</v>
      </c>
      <c r="G43" s="56"/>
      <c r="H43" s="56"/>
      <c r="I43" s="56"/>
      <c r="J43" s="56"/>
      <c r="K43" s="56"/>
      <c r="L43" s="59"/>
      <c r="M43" s="56"/>
      <c r="N43" s="56"/>
      <c r="O43" s="56"/>
      <c r="P43" s="56"/>
      <c r="Q43" s="56"/>
      <c r="R43" s="56"/>
      <c r="S43" s="56"/>
      <c r="T43" s="56"/>
      <c r="U43" s="56"/>
      <c r="V43" s="6" t="s">
        <v>48</v>
      </c>
      <c r="W43" s="6"/>
      <c r="X43" s="6"/>
      <c r="Y43" s="6"/>
      <c r="Z43" s="6"/>
      <c r="AA43" s="55" t="str">
        <f>CONCATENATE("(",HYPERLINK("http://www.thegbi.org/green-globes-certification/?gclid=CMvrqJ7p6c4CFUxbhgod8pEEhw","Link"),")")</f>
        <v>(Link)</v>
      </c>
      <c r="AB43" s="6"/>
      <c r="AC43" s="6"/>
      <c r="AD43" s="6"/>
      <c r="AE43" s="6"/>
      <c r="AF43" s="6"/>
      <c r="AG43" s="6"/>
      <c r="AH43" s="6"/>
      <c r="AI43" s="6"/>
      <c r="AJ43" s="6"/>
      <c r="AK43" s="8"/>
      <c r="AM43" s="18"/>
      <c r="AN43" s="18"/>
      <c r="AO43" s="18"/>
      <c r="AP43" s="18"/>
      <c r="AQ43" s="18"/>
      <c r="AR43" s="18"/>
    </row>
    <row r="44" spans="2:44" x14ac:dyDescent="0.2">
      <c r="B44" s="5"/>
      <c r="C44" s="6"/>
      <c r="D44" s="6"/>
      <c r="E44" s="6"/>
      <c r="F44" s="56" t="s">
        <v>49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 t="s">
        <v>50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6"/>
      <c r="AK44" s="8"/>
      <c r="AQ44" s="60"/>
    </row>
    <row r="45" spans="2:44" x14ac:dyDescent="0.2">
      <c r="B45" s="5"/>
      <c r="C45" s="6"/>
      <c r="D45" s="6"/>
      <c r="E45" s="6"/>
      <c r="F45" s="56" t="s">
        <v>51</v>
      </c>
      <c r="G45" s="56"/>
      <c r="H45" s="61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62" t="s">
        <v>52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6"/>
      <c r="AK45" s="8"/>
      <c r="AM45" s="18"/>
    </row>
    <row r="46" spans="2:44" x14ac:dyDescent="0.2">
      <c r="B46" s="5"/>
      <c r="C46" s="6"/>
      <c r="D46" s="6"/>
      <c r="E46" s="6"/>
      <c r="F46" s="63" t="s">
        <v>53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6"/>
      <c r="AK46" s="8"/>
    </row>
    <row r="47" spans="2:44" x14ac:dyDescent="0.2">
      <c r="B47" s="5"/>
      <c r="C47" s="6"/>
      <c r="D47" s="6"/>
      <c r="E47" s="6"/>
      <c r="F47" s="63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28" t="s">
        <v>54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0"/>
      <c r="AJ47" s="6"/>
      <c r="AK47" s="8"/>
    </row>
    <row r="48" spans="2:44" x14ac:dyDescent="0.2">
      <c r="B48" s="5"/>
      <c r="C48" s="6"/>
      <c r="D48" s="6"/>
      <c r="E48" s="6"/>
      <c r="F48" s="63" t="s">
        <v>55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6"/>
      <c r="W48" s="72" t="str">
        <f>HYPERLINK("http://www.dsireusa.org")</f>
        <v>http://www.dsireusa.org</v>
      </c>
      <c r="X48" s="72"/>
      <c r="Y48" s="72"/>
      <c r="Z48" s="72"/>
      <c r="AA48" s="72"/>
      <c r="AB48" s="72"/>
      <c r="AC48" s="72"/>
      <c r="AD48" s="72"/>
      <c r="AE48" s="6"/>
      <c r="AF48" s="6"/>
      <c r="AG48" s="6"/>
      <c r="AH48" s="6"/>
      <c r="AI48" s="6"/>
      <c r="AJ48" s="6"/>
      <c r="AK48" s="8"/>
    </row>
    <row r="49" spans="2:41" x14ac:dyDescent="0.2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28"/>
      <c r="AJ49" s="6"/>
      <c r="AK49" s="8"/>
    </row>
    <row r="50" spans="2:41" x14ac:dyDescent="0.2">
      <c r="B50" s="5"/>
      <c r="C50" s="6"/>
      <c r="D50" s="6"/>
      <c r="E50" s="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8"/>
    </row>
    <row r="51" spans="2:41" ht="19.5" customHeight="1" x14ac:dyDescent="0.2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M51" s="67"/>
    </row>
    <row r="52" spans="2:41" ht="26.25" customHeight="1" x14ac:dyDescent="0.2">
      <c r="AM52" s="18"/>
    </row>
    <row r="53" spans="2:41" x14ac:dyDescent="0.2">
      <c r="AM53" s="18"/>
    </row>
    <row r="54" spans="2:41" x14ac:dyDescent="0.2">
      <c r="AM54" s="67"/>
      <c r="AN54" s="67"/>
      <c r="AO54" s="67"/>
    </row>
    <row r="55" spans="2:41" x14ac:dyDescent="0.2">
      <c r="AM55" s="67"/>
      <c r="AN55" s="67"/>
      <c r="AO55" s="18"/>
    </row>
    <row r="56" spans="2:41" x14ac:dyDescent="0.2">
      <c r="AO56" s="18"/>
    </row>
    <row r="57" spans="2:41" x14ac:dyDescent="0.2"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O57" s="69"/>
    </row>
    <row r="58" spans="2:41" x14ac:dyDescent="0.2">
      <c r="AO58" s="69"/>
    </row>
    <row r="59" spans="2:41" ht="25.5" customHeight="1" x14ac:dyDescent="0.2"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AO59" s="18"/>
    </row>
    <row r="60" spans="2:41" x14ac:dyDescent="0.2">
      <c r="AO60" s="18"/>
    </row>
    <row r="61" spans="2:41" x14ac:dyDescent="0.2">
      <c r="AO61" s="18"/>
    </row>
    <row r="62" spans="2:41" x14ac:dyDescent="0.2">
      <c r="AO62" s="18"/>
    </row>
    <row r="63" spans="2:41" x14ac:dyDescent="0.2">
      <c r="AO63" s="18"/>
    </row>
    <row r="64" spans="2:41" x14ac:dyDescent="0.2">
      <c r="AO64" s="18"/>
    </row>
    <row r="65" spans="41:41" x14ac:dyDescent="0.2">
      <c r="AO65" s="18"/>
    </row>
    <row r="66" spans="41:41" x14ac:dyDescent="0.2">
      <c r="AO66" s="18"/>
    </row>
    <row r="67" spans="41:41" x14ac:dyDescent="0.2">
      <c r="AO67" s="18"/>
    </row>
    <row r="68" spans="41:41" x14ac:dyDescent="0.2">
      <c r="AO68" s="18"/>
    </row>
    <row r="69" spans="41:41" x14ac:dyDescent="0.2">
      <c r="AO69" s="18"/>
    </row>
  </sheetData>
  <mergeCells count="76">
    <mergeCell ref="AP5:AQ5"/>
    <mergeCell ref="Y2:AI2"/>
    <mergeCell ref="AM2:AN2"/>
    <mergeCell ref="V3:AI3"/>
    <mergeCell ref="S4:AI4"/>
    <mergeCell ref="D5:Y5"/>
    <mergeCell ref="AM7:AN7"/>
    <mergeCell ref="AU7:AV7"/>
    <mergeCell ref="D8:N8"/>
    <mergeCell ref="P8:Y8"/>
    <mergeCell ref="AA8:AI8"/>
    <mergeCell ref="F11:H11"/>
    <mergeCell ref="J11:U11"/>
    <mergeCell ref="W11:Y11"/>
    <mergeCell ref="AA11:AE11"/>
    <mergeCell ref="D7:N7"/>
    <mergeCell ref="P7:Y7"/>
    <mergeCell ref="AA7:AI7"/>
    <mergeCell ref="D9:N9"/>
    <mergeCell ref="Q9:Y9"/>
    <mergeCell ref="AA9:AI9"/>
    <mergeCell ref="E10:U10"/>
    <mergeCell ref="V10:AI10"/>
    <mergeCell ref="J12:R12"/>
    <mergeCell ref="W12:Y12"/>
    <mergeCell ref="AA12:AF12"/>
    <mergeCell ref="F13:H13"/>
    <mergeCell ref="J13:U13"/>
    <mergeCell ref="AA13:AF13"/>
    <mergeCell ref="F14:H14"/>
    <mergeCell ref="J14:U14"/>
    <mergeCell ref="AA14:AF14"/>
    <mergeCell ref="J15:U16"/>
    <mergeCell ref="W15:Y15"/>
    <mergeCell ref="AA15:AF15"/>
    <mergeCell ref="BG17:BG20"/>
    <mergeCell ref="E18:U18"/>
    <mergeCell ref="V18:AI18"/>
    <mergeCell ref="F19:H19"/>
    <mergeCell ref="J19:U19"/>
    <mergeCell ref="W19:Y20"/>
    <mergeCell ref="AA19:AI20"/>
    <mergeCell ref="F20:H20"/>
    <mergeCell ref="J20:U20"/>
    <mergeCell ref="F21:H21"/>
    <mergeCell ref="J21:U21"/>
    <mergeCell ref="AA21:AI22"/>
    <mergeCell ref="J22:L22"/>
    <mergeCell ref="M22:N22"/>
    <mergeCell ref="O22:Q22"/>
    <mergeCell ref="R22:U22"/>
    <mergeCell ref="E32:N32"/>
    <mergeCell ref="P32:Y32"/>
    <mergeCell ref="AA32:AI32"/>
    <mergeCell ref="J23:U24"/>
    <mergeCell ref="AA23:AI24"/>
    <mergeCell ref="W24:Y24"/>
    <mergeCell ref="F25:H25"/>
    <mergeCell ref="J25:U25"/>
    <mergeCell ref="AA25:AI26"/>
    <mergeCell ref="J26:P26"/>
    <mergeCell ref="F27:H27"/>
    <mergeCell ref="J27:U27"/>
    <mergeCell ref="W27:Y27"/>
    <mergeCell ref="AA27:AH27"/>
    <mergeCell ref="D30:Y30"/>
    <mergeCell ref="K36:M36"/>
    <mergeCell ref="AM39:AP39"/>
    <mergeCell ref="W48:AD48"/>
    <mergeCell ref="F50:T50"/>
    <mergeCell ref="E33:N33"/>
    <mergeCell ref="P33:Y33"/>
    <mergeCell ref="AA33:AI33"/>
    <mergeCell ref="E34:N34"/>
    <mergeCell ref="P34:Y34"/>
    <mergeCell ref="AA34:AI34"/>
  </mergeCells>
  <dataValidations count="1">
    <dataValidation type="whole" allowBlank="1" showInputMessage="1" showErrorMessage="1" sqref="E32:N32" xr:uid="{00000000-0002-0000-0000-000000000000}">
      <formula1>70</formula1>
      <formula2>135</formula2>
    </dataValidation>
  </dataValidations>
  <printOptions horizontalCentered="1"/>
  <pageMargins left="0.75" right="0.75" top="1" bottom="1" header="0.5" footer="0.5"/>
  <pageSetup scale="7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Payback Period</vt:lpstr>
      <vt:lpstr>'Payback Period'!_B10</vt:lpstr>
      <vt:lpstr>'Payback Period'!_B11</vt:lpstr>
      <vt:lpstr>'Payback Period'!_B12</vt:lpstr>
      <vt:lpstr>'Payback Period'!_B13</vt:lpstr>
      <vt:lpstr>'Payback Period'!_B14</vt:lpstr>
      <vt:lpstr>'Payback Period'!_B16</vt:lpstr>
      <vt:lpstr>'Payback Period'!_B19</vt:lpstr>
      <vt:lpstr>'Payback Period'!_B20</vt:lpstr>
      <vt:lpstr>'Payback Period'!_B5</vt:lpstr>
      <vt:lpstr>'Payback Period'!_B50</vt:lpstr>
      <vt:lpstr>'Payback Period'!_B6</vt:lpstr>
      <vt:lpstr>'Payback Period'!_B7</vt:lpstr>
      <vt:lpstr>'Payback Period'!_B8</vt:lpstr>
      <vt:lpstr>'Payback Period'!_B9</vt:lpstr>
      <vt:lpstr>'Payback Period'!Print_Area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Opatrny</dc:creator>
  <cp:lastModifiedBy>julian ayzman</cp:lastModifiedBy>
  <dcterms:created xsi:type="dcterms:W3CDTF">2016-09-06T20:13:51Z</dcterms:created>
  <dcterms:modified xsi:type="dcterms:W3CDTF">2021-04-13T16:34:53Z</dcterms:modified>
</cp:coreProperties>
</file>